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740" activeTab="3"/>
  </bookViews>
  <sheets>
    <sheet name="Intro" sheetId="1" r:id="rId1"/>
    <sheet name="Opsamling" sheetId="2" r:id="rId2"/>
    <sheet name="Metode B" sheetId="3" r:id="rId3"/>
    <sheet name="Kirkegården (Metode A)" sheetId="4" r:id="rId4"/>
  </sheets>
  <definedNames>
    <definedName name="_xlfn.IFERROR" hidden="1">#NAME?</definedName>
    <definedName name="_xlnm.Print_Area" localSheetId="3">'Kirkegården (Metode A)'!$A$1:$E$29</definedName>
  </definedNames>
  <calcPr fullCalcOnLoad="1"/>
</workbook>
</file>

<file path=xl/comments3.xml><?xml version="1.0" encoding="utf-8"?>
<comments xmlns="http://schemas.openxmlformats.org/spreadsheetml/2006/main">
  <authors>
    <author>Thomas Oddershede</author>
  </authors>
  <commentList>
    <comment ref="F22" authorId="0">
      <text>
        <r>
          <rPr>
            <b/>
            <sz val="9"/>
            <rFont val="Tahoma"/>
            <family val="2"/>
          </rPr>
          <t>LM:</t>
        </r>
        <r>
          <rPr>
            <sz val="9"/>
            <rFont val="Tahoma"/>
            <family val="2"/>
          </rPr>
          <t xml:space="preserve">
Udfyldes automatisk med beløb indtastet under konto 118010 og med modsat fortegn.</t>
        </r>
      </text>
    </comment>
    <comment ref="D54" authorId="0">
      <text>
        <r>
          <rPr>
            <b/>
            <sz val="9"/>
            <rFont val="Tahoma"/>
            <family val="2"/>
          </rPr>
          <t>LM:</t>
        </r>
        <r>
          <rPr>
            <sz val="9"/>
            <rFont val="Tahoma"/>
            <family val="2"/>
          </rPr>
          <t xml:space="preserve">
Afstemmes med 'Saldooversigt, art' med kontointerval fra 110000 til 119990.</t>
        </r>
      </text>
    </comment>
  </commentList>
</comments>
</file>

<file path=xl/sharedStrings.xml><?xml version="1.0" encoding="utf-8"?>
<sst xmlns="http://schemas.openxmlformats.org/spreadsheetml/2006/main" count="137" uniqueCount="123">
  <si>
    <t>Momspligtig</t>
  </si>
  <si>
    <t xml:space="preserve">Momsfri </t>
  </si>
  <si>
    <t>omsætning</t>
  </si>
  <si>
    <t>Omsætning i alt</t>
  </si>
  <si>
    <t>Metode B</t>
  </si>
  <si>
    <t>Opgørelse af den omsætningsbestemte momsrefusionsprocent</t>
  </si>
  <si>
    <t>Indenfor momslovens anvendelseområde</t>
  </si>
  <si>
    <t>Opgørelsen beregnes på baggrund af omsætningen (indtægterne)</t>
  </si>
  <si>
    <t>Opgørelsen er vejledende</t>
  </si>
  <si>
    <t>F.eks. Øvrige ydelser i forbindelse med beravelseshandling</t>
  </si>
  <si>
    <t xml:space="preserve">F.eks. Jagt- og fiskeret </t>
  </si>
  <si>
    <t>På baggrund af omsætningen indenfor momslovens anvendelsesområde beregnes den omsætningsbestemte fradragsprocent:</t>
  </si>
  <si>
    <t>Omsætning i alt, fordelt på momstyper</t>
  </si>
  <si>
    <t>Beregnet - hjælpetal</t>
  </si>
  <si>
    <t>Oprunding - hjælpetal</t>
  </si>
  <si>
    <t>Beregnet omsætningsbestemt fradragsprocent</t>
  </si>
  <si>
    <t>Oprundet omsætningsbestemt fradragsprocent</t>
  </si>
  <si>
    <t>Alle bør udfylde dette ark!</t>
  </si>
  <si>
    <t>Opgørelse af den aktivitetsbestemte momsrefusionsprocent</t>
  </si>
  <si>
    <t>Hvis der svares ja til ovenstående spørgsmål, benyttes metode C til opgørelse af momsrefusionsprocenten</t>
  </si>
  <si>
    <t>Oprundet aktivitetsbestemt fradragsprocent</t>
  </si>
  <si>
    <t>Beregnet aktivitetsbestemt fradragsprocent</t>
  </si>
  <si>
    <t>Momsaktivitetsområde</t>
  </si>
  <si>
    <t>Fradrags-procent</t>
  </si>
  <si>
    <t>Metode A (evt. Metode C)</t>
  </si>
  <si>
    <t xml:space="preserve">Indtægter - kr. </t>
  </si>
  <si>
    <t>De gule celler skal udfyldes af menighedsrådet</t>
  </si>
  <si>
    <t>Intro:</t>
  </si>
  <si>
    <t>Opsamling:</t>
  </si>
  <si>
    <t>Metode B:</t>
  </si>
  <si>
    <t xml:space="preserve">                                                                                                    Med venlig hilsen</t>
  </si>
  <si>
    <t>De grå celler er celler, som er forudfyldte, og som menighedsrådet ikke bør taste i</t>
  </si>
  <si>
    <t>Hvis der er spørgsmål til fortolkning af momslovens  regler skal provstirevisor eller det lokale skattecenter kontaktes.</t>
  </si>
  <si>
    <t>- Fanen indeholder denne introduktion. Der skal ikke udfyldes noget på denne fane.</t>
  </si>
  <si>
    <t xml:space="preserve">- På denne fane opdeles menighedsrådets omsætning i henholdsvis momspligtige og momsfrie indtægter indenfor momslovens anvendelsesområde, og i momsfri omsætning udenfor momslovens anvendelsesområde. Resultatet indgår i beregningen af metode C momsfradragsprocenterne. </t>
  </si>
  <si>
    <t>Regnearket og eventuelle notater gemmes herefter sammen med regnskabsmaterialet, så det kan fremvises på forespørgsel fra SKAT eller revisor. Når der er foretaget genberegning og reguleringen bogføres ved årsregnskabets afslutning, bør beregningen vedlægges som dokumentation for bilaget.</t>
  </si>
  <si>
    <t>omsætning*</t>
  </si>
  <si>
    <t>Omsætning udenfor momslovens anvendelses-område**</t>
  </si>
  <si>
    <t xml:space="preserve">** Denne kolonne benyttes IKKE i beregningen af den omsætningsbestemte fradragsprocent på baggrund af omsætning. Den er således medtaget for at skabe overblik over de forskellige omsætningstyper og skabe sammenhæng til Bilag 1 i vejledningen. </t>
  </si>
  <si>
    <t>* Hvis menighedsrådet har omsætning i denne kolonne, skal menighedsrådet være opmærksom på, at der kan være tale om krav om betaling af lønsumsafgift. Der henvises til vejledningens afsnit 6 - Lønsumsafgift.</t>
  </si>
  <si>
    <t>Er der indenfor momsaktivitetsområdet momsfri og momspligtig omsætning indenfor momslovens anvendelsesområde (se vejledningens bilag 1)? Skriv ja eller nej.</t>
  </si>
  <si>
    <t>Art</t>
  </si>
  <si>
    <t>Udleje, arealer</t>
  </si>
  <si>
    <t>Avlsgård</t>
  </si>
  <si>
    <t>Difference</t>
  </si>
  <si>
    <t>f.eks. salg af en brugt maskine, kørt som udgiftsreducerende post)</t>
  </si>
  <si>
    <t>*</t>
  </si>
  <si>
    <t>**</t>
  </si>
  <si>
    <t>***</t>
  </si>
  <si>
    <t>Nedenstående opremsning af artskonti er alene vejlende og afspejler opsætning ifølge KMs artskontoplan. Vær opmærksom på at tage hensyn til den logik, som I lokalt konterer og bogfører efter.</t>
  </si>
  <si>
    <t>Diverse indtægter</t>
  </si>
  <si>
    <t>Beløb</t>
  </si>
  <si>
    <t>Biregnskaber - indtægter</t>
  </si>
  <si>
    <t>Hjemfald af gravstedskapital</t>
  </si>
  <si>
    <t>Boligbidrag, husleje-, lejeindtægter</t>
  </si>
  <si>
    <t>Bygninger, betaling af forbrugsafgifter</t>
  </si>
  <si>
    <t>Forpagtningsindtægter og EU-støtte (landbrug) [ikke momsregist.]</t>
  </si>
  <si>
    <t>Forpagtningsindtægter og EU-støtte (landbrug) [hvis momsregist.]</t>
  </si>
  <si>
    <t>Udleje kirke, sognegård, menighedslokaler</t>
  </si>
  <si>
    <t>Indtægt gravstedskapitaler</t>
  </si>
  <si>
    <t>Gravkastning</t>
  </si>
  <si>
    <t>Nyanlæg/omlægning af gravsteder</t>
  </si>
  <si>
    <t>Køb/fornyelse af gravsted</t>
  </si>
  <si>
    <t>Salg planter, vedligehold, renhold m.v.</t>
  </si>
  <si>
    <t>Kremering</t>
  </si>
  <si>
    <t>Kirkepyntning, salg af lys og blomster</t>
  </si>
  <si>
    <t>Salg ved arrangementer</t>
  </si>
  <si>
    <t>Indtægtsdækket virksomhed…</t>
  </si>
  <si>
    <t>Kirkeblad, salg, annoncer</t>
  </si>
  <si>
    <t>Salg af varer og tjenesteydelser</t>
  </si>
  <si>
    <t>Salg af varme</t>
  </si>
  <si>
    <t>Entre til koncerter, foredrag m.v.</t>
  </si>
  <si>
    <t>Betaling for adgang til kirke, tårn, rundvisninger m.v.</t>
  </si>
  <si>
    <t>F.eks. salg af effekter fra skov, lejeindtægter m.v.</t>
  </si>
  <si>
    <t>XXXXXX</t>
  </si>
  <si>
    <t>Momsreguleringskonto (hvis poster fra sidste år eller i løbet af året)</t>
  </si>
  <si>
    <t>Indtægter på artskonti kan specificeres her (bemærk at du selv vælger momspligt eller momsfri):</t>
  </si>
  <si>
    <t>Landsforeningen af menighedsråd</t>
  </si>
  <si>
    <t>Hensættelsen af gravstedskapitaler (bør være modpost til 118010)</t>
  </si>
  <si>
    <t>Indtastet omsætning i alt, jf. D54</t>
  </si>
  <si>
    <t>(en evt. difference kan skyldes momspligtig omsætning på andre konti end 11xxxx</t>
  </si>
  <si>
    <t>Nedenstående afsnit er frivilligt at udfylde og til intern brug for afstemning af indtastninger og indberetninger</t>
  </si>
  <si>
    <t>Afstemning mellem regnskabstal og indtastede tal i skema ovenfor:</t>
  </si>
  <si>
    <t>Beregnet moms ud fra indtastede beløb i skema ovenfor:</t>
  </si>
  <si>
    <t>HUSK: Der kan både være momsfrie og momspligtige poster på samme art.</t>
  </si>
  <si>
    <t>DET ER DENNE PROCENT, DER SKAL ANVENDES TIL REGULERING</t>
  </si>
  <si>
    <t>Den oprundede omsætningsbestemte fradragsprocent indgår sammen med den aktivitetsbestemte fradragsprocent (Model C) i beregningen af den samlede fradragsprocent.</t>
  </si>
  <si>
    <r>
      <t>Saldooversigt pr. 31/12 for art 110000-119999</t>
    </r>
    <r>
      <rPr>
        <b/>
        <sz val="11"/>
        <color indexed="8"/>
        <rFont val="Cambria"/>
        <family val="1"/>
      </rPr>
      <t xml:space="preserve"> - indtast  --&gt;</t>
    </r>
  </si>
  <si>
    <t>Saldo, indberettet udgående moms til skat - indtast --&gt;</t>
  </si>
  <si>
    <t xml:space="preserve">momsfradragsprocent for fællesomkostninger på kirkegården. Hvis menighedsrådet mener at kunne foretage et bedre </t>
  </si>
  <si>
    <t>skøn over fordelingen ved en anden metode, SKAL denne anvendes.</t>
  </si>
  <si>
    <t>Model i overensstemmelse med tidligere afgørelse i Landsskatteretten</t>
  </si>
  <si>
    <t>4 Kirkegård</t>
  </si>
  <si>
    <t>Indtast beløb</t>
  </si>
  <si>
    <t>Indtægter</t>
  </si>
  <si>
    <t>Udgifter, løn</t>
  </si>
  <si>
    <t>Udgifter, øvrig drift</t>
  </si>
  <si>
    <t>Resultat</t>
  </si>
  <si>
    <t>Indtægtsdækket andel</t>
  </si>
  <si>
    <t>for fællesomkostninger på Kirkegården</t>
  </si>
  <si>
    <t>Introduktion til hjælpeark til beregning af delvis momsfradragsprocent</t>
  </si>
  <si>
    <t>Regnearket indeholde 4 faner, som nedenfor beskrives kort.</t>
  </si>
  <si>
    <t>ja</t>
  </si>
  <si>
    <t xml:space="preserve">- Indeholder en opsamling af den i regnearket beregnede momsfradragsprocent. Fanen henter tallene fra de øvrige faner. Der skal ikke udfyldes noget på denne fane. </t>
  </si>
  <si>
    <t>Samlet oversigt over beregnet momsfradragsprocent</t>
  </si>
  <si>
    <t>Afgørelsen tager udgangspunkt i Kirkegårdens samlede økonomi i beregningen af den aktivitetsbestemte fradragsprocent. Regnearket er her et forsøg på at opstille et hjælpeark til menighedsrådene, baseret på denne afgørelse, og til brug for beregning af momsfradragsprocenten for kirkegårdens fællesomkostninger.</t>
  </si>
  <si>
    <t xml:space="preserve">Landsforeningen arbejder på tilsvarende skemaer for øvrige aktivitetsområder. </t>
  </si>
  <si>
    <t>Se fanen 'Intro' for nærmere vejledning.</t>
  </si>
  <si>
    <t>Indtægter angives uden fortegn</t>
  </si>
  <si>
    <t>Udgifter angives med negativt fortegn</t>
  </si>
  <si>
    <t>svarer til</t>
  </si>
  <si>
    <t xml:space="preserve">OBS! Hvis der inden for momsaktivitetsområdet er såvel momsfri som momspligtig omsætning, beregnes den endelige model C fradragsprocent i under fanen 'Opsamling'. </t>
  </si>
  <si>
    <t>Dette regneark er udarbejdet med udgangspunkt i en afgørelse fra Landsskatteretten fra december 2017. Afgørelsen kan findes på Afgørelsesdatabasen for Landsskatteretten og Skatterådet. Se http://www.afgoerelsesdatabasen.dk/    Søg efter journal nr. 13-0187000</t>
  </si>
  <si>
    <r>
      <t xml:space="preserve">Det er uanset indholdet i dette regneark menighedsrådenes ansvar, at momsloven er overholdt. Det betyder bl.a., at menighedsrådene selv skal forholde sig til, om den i regnearket opstillede model er en egnet metode til opgørelse af  forholdet mellem de momsfrie og momspligtige ydelser, og dermed opgørelsen af menighedsrådets momsfradragsprocent. </t>
    </r>
    <r>
      <rPr>
        <b/>
        <sz val="11"/>
        <color indexed="8"/>
        <rFont val="Cambria"/>
        <family val="1"/>
      </rPr>
      <t>Menighedsrådene er således også selv ansvarlige for at foretage et "realitetscheck" af resultatet af beregningen, så det sikres, at fradragsprocenten også afspejler den reelle aktivitet. Regnearket skal således opfattes som vejledende.</t>
    </r>
  </si>
  <si>
    <t xml:space="preserve">Det er vigtigt, at regnskabet afsluttes inden tallene trækkes, men dog før selve reguleringen af momsfradraget. </t>
  </si>
  <si>
    <t>Kirkegården (metode A):</t>
  </si>
  <si>
    <t>Når der træffes beslutninger ved udfyldelse af regnearket bør disse dokumenteres, ved f.eks. at skrive ned hvorfor og hvordan man er nået frem til den pågældende beslutning.</t>
  </si>
  <si>
    <t>Fradragsprocent på baggrund af omsætning (opgjort under fanen 'Metode B')</t>
  </si>
  <si>
    <t>Kirkegården (Metode C anvendt)</t>
  </si>
  <si>
    <t>Kirkegården (Metode A anvendt)</t>
  </si>
  <si>
    <t>Ved beregning af den aktivitetsbestemte fradragsprocent, benyttes i nogle tilfælde desuden momsfradragsprocenten opgjort på baggrund af omsætning - model C.:</t>
  </si>
  <si>
    <t xml:space="preserve">Modellen tager udgangspunkt i en afgørelse af Landsskatteretten fra december 2017, der bl.a. omhandler opgørelse af </t>
  </si>
  <si>
    <t xml:space="preserve">- Benyttes til beregning af den aktivitetsbestemte fradragsprocent på kirkegården, baseret på Landsskatterettens afgørelse.  Her indtastes de tre hovedtal for hhv. indtægter, udgiftertil løn og udgifter til øvrig drift for formål 4 Kirkegård. Tallene kan f.eks. findes på regnskabsskemaet hovedside/resultatopgørelse. Se eksempel fra regnskab 2016 nedenfor.  </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</si>
</sst>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00_);_(* \(#,##0.00\);_(* &quot;-&quot;??_);_(@_)"/>
    <numFmt numFmtId="173" formatCode="#,##0_ ;\-#,##0\ "/>
    <numFmt numFmtId="174" formatCode="0.0"/>
    <numFmt numFmtId="175" formatCode="&quot;kr.&quot;\ #,##0"/>
    <numFmt numFmtId="176" formatCode="&quot;kr.&quot;\ #,##0.0"/>
  </numFmts>
  <fonts count="60">
    <font>
      <sz val="11"/>
      <color theme="1"/>
      <name val="Cambria"/>
      <family val="2"/>
    </font>
    <font>
      <sz val="11"/>
      <color indexed="8"/>
      <name val="Calibri"/>
      <family val="2"/>
    </font>
    <font>
      <sz val="10"/>
      <name val="Arial"/>
      <family val="2"/>
    </font>
    <font>
      <b/>
      <sz val="11"/>
      <color indexed="8"/>
      <name val="Cambria"/>
      <family val="1"/>
    </font>
    <font>
      <sz val="9"/>
      <name val="Tahoma"/>
      <family val="2"/>
    </font>
    <font>
      <b/>
      <sz val="9"/>
      <name val="Tahoma"/>
      <family val="2"/>
    </font>
    <font>
      <sz val="11"/>
      <color indexed="8"/>
      <name val="Cambria"/>
      <family val="2"/>
    </font>
    <font>
      <sz val="11"/>
      <color indexed="9"/>
      <name val="Calibri"/>
      <family val="2"/>
    </font>
    <font>
      <sz val="11"/>
      <color indexed="10"/>
      <name val="Calibri"/>
      <family val="2"/>
    </font>
    <font>
      <b/>
      <sz val="11"/>
      <color indexed="52"/>
      <name val="Calibri"/>
      <family val="2"/>
    </font>
    <font>
      <u val="single"/>
      <sz val="11"/>
      <color indexed="20"/>
      <name val="Cambria"/>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mbria"/>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name val="Cambria"/>
      <family val="1"/>
    </font>
    <font>
      <sz val="11"/>
      <name val="Cambria"/>
      <family val="1"/>
    </font>
    <font>
      <i/>
      <sz val="11"/>
      <color indexed="8"/>
      <name val="Cambria"/>
      <family val="1"/>
    </font>
    <font>
      <sz val="10"/>
      <name val="Cambria"/>
      <family val="1"/>
    </font>
    <font>
      <b/>
      <sz val="12"/>
      <color indexed="10"/>
      <name val="Cambria"/>
      <family val="1"/>
    </font>
    <font>
      <b/>
      <sz val="11"/>
      <name val="Cambria"/>
      <family val="1"/>
    </font>
    <font>
      <sz val="11"/>
      <color indexed="9"/>
      <name val="Cambria"/>
      <family val="1"/>
    </font>
    <font>
      <sz val="10"/>
      <color indexed="8"/>
      <name val="Cambria"/>
      <family val="1"/>
    </font>
    <font>
      <i/>
      <sz val="9"/>
      <color indexed="8"/>
      <name val="Cambria"/>
      <family val="1"/>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1"/>
      <color theme="11"/>
      <name val="Cambria"/>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mbria"/>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1"/>
      <color theme="1"/>
      <name val="Cambria"/>
      <family val="1"/>
    </font>
    <font>
      <i/>
      <sz val="11"/>
      <color theme="1"/>
      <name val="Cambria"/>
      <family val="1"/>
    </font>
    <font>
      <b/>
      <sz val="12"/>
      <color rgb="FFFF0000"/>
      <name val="Cambria"/>
      <family val="1"/>
    </font>
    <font>
      <sz val="11"/>
      <color theme="0"/>
      <name val="Cambria"/>
      <family val="1"/>
    </font>
    <font>
      <sz val="10"/>
      <color theme="1"/>
      <name val="Cambria"/>
      <family val="1"/>
    </font>
    <font>
      <i/>
      <sz val="9"/>
      <color theme="1"/>
      <name val="Cambria"/>
      <family val="1"/>
    </font>
    <font>
      <b/>
      <sz val="8"/>
      <name val="Cambri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4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8"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2" fontId="1" fillId="0" borderId="0" applyFont="0" applyFill="0" applyBorder="0" applyAlignment="0" applyProtection="0"/>
    <xf numFmtId="0" fontId="42" fillId="30" borderId="3" applyNumberFormat="0" applyAlignment="0" applyProtection="0"/>
    <xf numFmtId="0" fontId="43" fillId="0" borderId="0" applyNumberFormat="0" applyFill="0" applyBorder="0" applyAlignment="0" applyProtection="0"/>
    <xf numFmtId="0" fontId="44" fillId="31" borderId="0" applyNumberFormat="0" applyBorder="0" applyAlignment="0" applyProtection="0"/>
    <xf numFmtId="0" fontId="2" fillId="0" borderId="0">
      <alignment/>
      <protection/>
    </xf>
    <xf numFmtId="0" fontId="34" fillId="0" borderId="0">
      <alignment/>
      <protection/>
    </xf>
    <xf numFmtId="0" fontId="45" fillId="21"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1">
    <xf numFmtId="0" fontId="0" fillId="0" borderId="0" xfId="0" applyAlignment="1">
      <alignment/>
    </xf>
    <xf numFmtId="49" fontId="25" fillId="0" borderId="0" xfId="52" applyNumberFormat="1" applyFont="1" applyAlignment="1" applyProtection="1">
      <alignment horizontal="left"/>
      <protection locked="0"/>
    </xf>
    <xf numFmtId="0" fontId="0" fillId="0" borderId="0" xfId="0" applyFont="1" applyAlignment="1">
      <alignment/>
    </xf>
    <xf numFmtId="4" fontId="26" fillId="33" borderId="10" xfId="52" applyNumberFormat="1" applyFont="1" applyFill="1" applyBorder="1" applyProtection="1">
      <alignment/>
      <protection locked="0"/>
    </xf>
    <xf numFmtId="4" fontId="26" fillId="34" borderId="10" xfId="52" applyNumberFormat="1" applyFont="1" applyFill="1" applyBorder="1" applyProtection="1">
      <alignment/>
      <protection locked="0"/>
    </xf>
    <xf numFmtId="49" fontId="26" fillId="34" borderId="10" xfId="52" applyNumberFormat="1" applyFont="1" applyFill="1" applyBorder="1" applyAlignment="1" applyProtection="1">
      <alignment/>
      <protection locked="0"/>
    </xf>
    <xf numFmtId="4" fontId="26" fillId="35" borderId="10" xfId="52" applyNumberFormat="1" applyFont="1" applyFill="1" applyBorder="1" applyProtection="1">
      <alignment/>
      <protection locked="0"/>
    </xf>
    <xf numFmtId="4" fontId="26" fillId="0" borderId="0" xfId="52" applyNumberFormat="1" applyFont="1" applyProtection="1">
      <alignment/>
      <protection locked="0"/>
    </xf>
    <xf numFmtId="0" fontId="0" fillId="0" borderId="0" xfId="0" applyFont="1" applyFill="1" applyAlignment="1">
      <alignment/>
    </xf>
    <xf numFmtId="4" fontId="26" fillId="34" borderId="10" xfId="52" applyNumberFormat="1" applyFont="1" applyFill="1" applyBorder="1" applyAlignment="1" applyProtection="1">
      <alignment/>
      <protection locked="0"/>
    </xf>
    <xf numFmtId="4" fontId="26" fillId="0" borderId="0" xfId="52" applyNumberFormat="1" applyFont="1" applyFill="1" applyBorder="1" applyProtection="1">
      <alignment/>
      <protection/>
    </xf>
    <xf numFmtId="9" fontId="0" fillId="0" borderId="0" xfId="59" applyFont="1" applyAlignment="1">
      <alignment/>
    </xf>
    <xf numFmtId="0" fontId="53" fillId="36" borderId="10" xfId="0" applyFont="1" applyFill="1" applyBorder="1" applyAlignment="1">
      <alignment horizontal="left" vertical="center"/>
    </xf>
    <xf numFmtId="0" fontId="53" fillId="36" borderId="10" xfId="0" applyFont="1" applyFill="1" applyBorder="1" applyAlignment="1">
      <alignment horizontal="center" vertical="center" wrapText="1"/>
    </xf>
    <xf numFmtId="0" fontId="0" fillId="36" borderId="10" xfId="0" applyFill="1" applyBorder="1" applyAlignment="1">
      <alignment/>
    </xf>
    <xf numFmtId="9" fontId="0" fillId="36" borderId="10" xfId="59" applyFont="1" applyFill="1" applyBorder="1" applyAlignment="1">
      <alignment/>
    </xf>
    <xf numFmtId="0" fontId="0" fillId="0" borderId="0" xfId="0" applyAlignment="1">
      <alignment wrapText="1"/>
    </xf>
    <xf numFmtId="0" fontId="0" fillId="34" borderId="0" xfId="0" applyFill="1" applyAlignment="1">
      <alignment wrapText="1"/>
    </xf>
    <xf numFmtId="0" fontId="0" fillId="33" borderId="0" xfId="0" applyFill="1" applyAlignment="1">
      <alignment wrapText="1"/>
    </xf>
    <xf numFmtId="0" fontId="0" fillId="0" borderId="0" xfId="0" applyAlignment="1" quotePrefix="1">
      <alignment wrapText="1"/>
    </xf>
    <xf numFmtId="0" fontId="54" fillId="0" borderId="0" xfId="0" applyFont="1" applyAlignment="1">
      <alignment wrapText="1"/>
    </xf>
    <xf numFmtId="4" fontId="0" fillId="34" borderId="10" xfId="0" applyNumberFormat="1" applyFont="1" applyFill="1" applyBorder="1" applyAlignment="1" applyProtection="1">
      <alignment/>
      <protection locked="0"/>
    </xf>
    <xf numFmtId="4" fontId="0" fillId="33" borderId="10" xfId="0" applyNumberFormat="1" applyFont="1" applyFill="1" applyBorder="1" applyAlignment="1" applyProtection="1">
      <alignment/>
      <protection locked="0"/>
    </xf>
    <xf numFmtId="4" fontId="26" fillId="34" borderId="10" xfId="52" applyNumberFormat="1" applyFont="1" applyFill="1" applyBorder="1" applyAlignment="1" applyProtection="1">
      <alignment vertical="center"/>
      <protection locked="0"/>
    </xf>
    <xf numFmtId="4" fontId="26" fillId="0" borderId="0" xfId="52" applyNumberFormat="1" applyFont="1" applyAlignment="1" applyProtection="1">
      <alignment/>
      <protection/>
    </xf>
    <xf numFmtId="0" fontId="0" fillId="0" borderId="0" xfId="0" applyFont="1" applyAlignment="1" applyProtection="1">
      <alignment/>
      <protection/>
    </xf>
    <xf numFmtId="49" fontId="25" fillId="0" borderId="0" xfId="52" applyNumberFormat="1" applyFont="1" applyAlignment="1" applyProtection="1">
      <alignment horizontal="left"/>
      <protection/>
    </xf>
    <xf numFmtId="0" fontId="28" fillId="0" borderId="0" xfId="52" applyFont="1" applyProtection="1">
      <alignment/>
      <protection/>
    </xf>
    <xf numFmtId="49" fontId="55" fillId="0" borderId="0" xfId="52" applyNumberFormat="1" applyFont="1" applyAlignment="1" applyProtection="1">
      <alignment horizontal="left"/>
      <protection/>
    </xf>
    <xf numFmtId="49" fontId="26" fillId="0" borderId="0" xfId="52" applyNumberFormat="1" applyFont="1" applyAlignment="1" applyProtection="1">
      <alignment horizontal="left"/>
      <protection/>
    </xf>
    <xf numFmtId="0" fontId="26" fillId="0" borderId="0" xfId="52" applyFont="1" applyProtection="1">
      <alignment/>
      <protection/>
    </xf>
    <xf numFmtId="4" fontId="30" fillId="0" borderId="0" xfId="52" applyNumberFormat="1" applyFont="1" applyAlignment="1" applyProtection="1">
      <alignment horizontal="center"/>
      <protection/>
    </xf>
    <xf numFmtId="4" fontId="30" fillId="0" borderId="0" xfId="52" applyNumberFormat="1" applyFont="1" applyAlignment="1" applyProtection="1">
      <alignment/>
      <protection/>
    </xf>
    <xf numFmtId="4" fontId="26" fillId="0" borderId="0" xfId="52" applyNumberFormat="1" applyFont="1" applyAlignment="1" applyProtection="1">
      <alignment vertical="center" wrapText="1"/>
      <protection/>
    </xf>
    <xf numFmtId="4" fontId="26" fillId="0" borderId="0" xfId="52" applyNumberFormat="1" applyFont="1" applyAlignment="1" applyProtection="1">
      <alignment wrapText="1"/>
      <protection/>
    </xf>
    <xf numFmtId="4" fontId="30" fillId="0" borderId="11" xfId="52" applyNumberFormat="1" applyFont="1" applyBorder="1" applyAlignment="1" applyProtection="1">
      <alignment/>
      <protection/>
    </xf>
    <xf numFmtId="4" fontId="26" fillId="0" borderId="0" xfId="52" applyNumberFormat="1" applyFont="1" applyProtection="1">
      <alignment/>
      <protection/>
    </xf>
    <xf numFmtId="0" fontId="53" fillId="0" borderId="0" xfId="0" applyFont="1" applyAlignment="1" applyProtection="1">
      <alignment/>
      <protection/>
    </xf>
    <xf numFmtId="4" fontId="0" fillId="0" borderId="0" xfId="0" applyNumberFormat="1" applyFont="1" applyAlignment="1" applyProtection="1">
      <alignment/>
      <protection/>
    </xf>
    <xf numFmtId="4" fontId="30" fillId="0" borderId="0" xfId="52" applyNumberFormat="1" applyFont="1" applyAlignment="1" applyProtection="1">
      <alignment horizontal="left"/>
      <protection/>
    </xf>
    <xf numFmtId="4" fontId="30" fillId="0" borderId="0" xfId="52" applyNumberFormat="1" applyFont="1" applyProtection="1">
      <alignment/>
      <protection/>
    </xf>
    <xf numFmtId="4" fontId="30" fillId="0" borderId="0" xfId="52" applyNumberFormat="1" applyFont="1" applyBorder="1" applyProtection="1">
      <alignment/>
      <protection/>
    </xf>
    <xf numFmtId="0" fontId="56" fillId="0" borderId="0" xfId="0" applyFont="1" applyAlignment="1" applyProtection="1">
      <alignment/>
      <protection/>
    </xf>
    <xf numFmtId="4" fontId="26" fillId="0" borderId="0" xfId="52" applyNumberFormat="1" applyFont="1" applyFill="1" applyAlignment="1" applyProtection="1">
      <alignment horizontal="left"/>
      <protection/>
    </xf>
    <xf numFmtId="10" fontId="26" fillId="36" borderId="0" xfId="59" applyNumberFormat="1" applyFont="1" applyFill="1" applyAlignment="1" applyProtection="1">
      <alignment/>
      <protection/>
    </xf>
    <xf numFmtId="4" fontId="30" fillId="37" borderId="0" xfId="52" applyNumberFormat="1" applyFont="1" applyFill="1" applyAlignment="1" applyProtection="1">
      <alignment horizontal="left"/>
      <protection/>
    </xf>
    <xf numFmtId="9" fontId="30" fillId="37" borderId="0" xfId="59" applyFont="1" applyFill="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33" borderId="10" xfId="0" applyFont="1" applyFill="1" applyBorder="1" applyAlignment="1" applyProtection="1">
      <alignment wrapText="1"/>
      <protection/>
    </xf>
    <xf numFmtId="0" fontId="54" fillId="0" borderId="0" xfId="0" applyFont="1" applyAlignment="1" applyProtection="1">
      <alignment/>
      <protection/>
    </xf>
    <xf numFmtId="0" fontId="0" fillId="0" borderId="0" xfId="0" applyAlignment="1" applyProtection="1" quotePrefix="1">
      <alignment/>
      <protection/>
    </xf>
    <xf numFmtId="10" fontId="26" fillId="33" borderId="0" xfId="59" applyNumberFormat="1" applyFont="1" applyFill="1" applyAlignment="1" applyProtection="1">
      <alignment/>
      <protection/>
    </xf>
    <xf numFmtId="0" fontId="54" fillId="34" borderId="10" xfId="0" applyFont="1" applyFill="1" applyBorder="1" applyAlignment="1" applyProtection="1">
      <alignment horizontal="center" vertical="center"/>
      <protection locked="0"/>
    </xf>
    <xf numFmtId="0" fontId="0" fillId="0" borderId="0" xfId="0" applyFont="1" applyAlignment="1" applyProtection="1">
      <alignment horizontal="right"/>
      <protection/>
    </xf>
    <xf numFmtId="4" fontId="0" fillId="0" borderId="0" xfId="0" applyNumberFormat="1" applyFont="1" applyAlignment="1">
      <alignment/>
    </xf>
    <xf numFmtId="0" fontId="53" fillId="0" borderId="0" xfId="0" applyFont="1" applyAlignment="1">
      <alignment/>
    </xf>
    <xf numFmtId="0" fontId="53" fillId="0" borderId="0" xfId="0" applyFont="1" applyAlignment="1">
      <alignment/>
    </xf>
    <xf numFmtId="0" fontId="0" fillId="0" borderId="0" xfId="0" applyFont="1" applyAlignment="1" applyProtection="1">
      <alignment/>
      <protection/>
    </xf>
    <xf numFmtId="0" fontId="0" fillId="0" borderId="12" xfId="0" applyFont="1" applyBorder="1" applyAlignment="1">
      <alignment/>
    </xf>
    <xf numFmtId="4" fontId="0" fillId="0" borderId="12" xfId="0" applyNumberFormat="1" applyFont="1" applyBorder="1" applyAlignment="1">
      <alignment/>
    </xf>
    <xf numFmtId="0" fontId="0" fillId="0" borderId="0" xfId="0" applyFont="1" applyAlignment="1">
      <alignment horizontal="right"/>
    </xf>
    <xf numFmtId="0" fontId="0" fillId="0" borderId="0" xfId="0" applyFont="1" applyAlignment="1">
      <alignment/>
    </xf>
    <xf numFmtId="0" fontId="57" fillId="0" borderId="0" xfId="0" applyFont="1" applyAlignment="1" applyProtection="1">
      <alignment wrapText="1"/>
      <protection/>
    </xf>
    <xf numFmtId="0" fontId="57" fillId="0" borderId="0" xfId="0" applyFont="1" applyAlignment="1">
      <alignment wrapText="1"/>
    </xf>
    <xf numFmtId="0" fontId="0" fillId="0" borderId="0" xfId="0" applyFont="1" applyAlignment="1">
      <alignment wrapText="1"/>
    </xf>
    <xf numFmtId="0" fontId="0" fillId="0" borderId="0" xfId="0" applyFont="1" applyFill="1" applyAlignment="1" applyProtection="1">
      <alignment/>
      <protection/>
    </xf>
    <xf numFmtId="49" fontId="26" fillId="0" borderId="0" xfId="52" applyNumberFormat="1" applyFont="1" applyFill="1" applyBorder="1" applyAlignment="1" applyProtection="1">
      <alignment/>
      <protection locked="0"/>
    </xf>
    <xf numFmtId="4" fontId="26" fillId="33" borderId="10" xfId="52" applyNumberFormat="1" applyFont="1" applyFill="1" applyBorder="1" applyAlignment="1" applyProtection="1">
      <alignment/>
      <protection locked="0"/>
    </xf>
    <xf numFmtId="0" fontId="0" fillId="0" borderId="0" xfId="0" applyFont="1" applyFill="1" applyAlignment="1" applyProtection="1">
      <alignment horizontal="right"/>
      <protection/>
    </xf>
    <xf numFmtId="4" fontId="26" fillId="0" borderId="0" xfId="52" applyNumberFormat="1" applyFont="1" applyFill="1" applyAlignment="1" applyProtection="1">
      <alignment wrapText="1"/>
      <protection/>
    </xf>
    <xf numFmtId="4" fontId="26" fillId="0" borderId="0" xfId="52" applyNumberFormat="1" applyFont="1" applyFill="1" applyAlignment="1" applyProtection="1">
      <alignment/>
      <protection/>
    </xf>
    <xf numFmtId="0" fontId="0" fillId="0" borderId="0" xfId="0" applyAlignment="1">
      <alignment horizontal="center" wrapText="1"/>
    </xf>
    <xf numFmtId="0" fontId="53" fillId="0" borderId="0" xfId="0" applyFont="1" applyBorder="1" applyAlignment="1" applyProtection="1">
      <alignment horizontal="center"/>
      <protection/>
    </xf>
    <xf numFmtId="4" fontId="0" fillId="0" borderId="0" xfId="46" applyNumberFormat="1" applyFont="1" applyAlignment="1">
      <alignment/>
    </xf>
    <xf numFmtId="0" fontId="0" fillId="0" borderId="0" xfId="0" applyFont="1" applyBorder="1" applyAlignment="1">
      <alignment/>
    </xf>
    <xf numFmtId="4" fontId="0" fillId="0" borderId="0" xfId="0" applyNumberFormat="1" applyFont="1" applyBorder="1" applyAlignment="1">
      <alignment/>
    </xf>
    <xf numFmtId="0" fontId="51" fillId="0" borderId="0" xfId="0" applyFont="1" applyAlignment="1">
      <alignment/>
    </xf>
    <xf numFmtId="4" fontId="0" fillId="0" borderId="0" xfId="0" applyNumberFormat="1" applyAlignment="1">
      <alignment/>
    </xf>
    <xf numFmtId="4" fontId="51" fillId="0" borderId="0" xfId="0" applyNumberFormat="1" applyFont="1" applyAlignment="1">
      <alignment horizontal="right"/>
    </xf>
    <xf numFmtId="4" fontId="51" fillId="0" borderId="0" xfId="0" applyNumberFormat="1" applyFont="1" applyAlignment="1">
      <alignment/>
    </xf>
    <xf numFmtId="10" fontId="0" fillId="0" borderId="0" xfId="0" applyNumberFormat="1" applyAlignment="1">
      <alignment/>
    </xf>
    <xf numFmtId="4" fontId="0" fillId="34" borderId="10" xfId="0" applyNumberFormat="1" applyFill="1" applyBorder="1" applyAlignment="1">
      <alignment/>
    </xf>
    <xf numFmtId="0" fontId="53" fillId="0" borderId="0" xfId="0" applyFont="1" applyAlignment="1">
      <alignment wrapText="1"/>
    </xf>
    <xf numFmtId="0" fontId="34" fillId="0" borderId="0" xfId="0" applyFont="1" applyAlignment="1">
      <alignment/>
    </xf>
    <xf numFmtId="0" fontId="58" fillId="0" borderId="0" xfId="0" applyFont="1" applyAlignment="1">
      <alignment/>
    </xf>
    <xf numFmtId="0" fontId="0" fillId="36" borderId="10" xfId="0" applyFill="1" applyBorder="1" applyAlignment="1">
      <alignment wrapText="1"/>
    </xf>
    <xf numFmtId="0" fontId="56" fillId="38" borderId="0" xfId="0" applyFont="1" applyFill="1" applyAlignment="1">
      <alignment/>
    </xf>
    <xf numFmtId="0" fontId="54" fillId="0" borderId="0" xfId="0" applyFont="1" applyAlignment="1">
      <alignment horizontal="left" wrapText="1"/>
    </xf>
    <xf numFmtId="0" fontId="53" fillId="0" borderId="13" xfId="0" applyFont="1" applyBorder="1" applyAlignment="1" applyProtection="1">
      <alignment horizontal="center"/>
      <protection/>
    </xf>
    <xf numFmtId="0" fontId="53" fillId="0" borderId="12" xfId="0" applyFont="1" applyBorder="1" applyAlignment="1" applyProtection="1">
      <alignment horizontal="center"/>
      <protection/>
    </xf>
    <xf numFmtId="0" fontId="53" fillId="0" borderId="14" xfId="0" applyFont="1" applyBorder="1" applyAlignment="1" applyProtection="1">
      <alignment horizontal="center"/>
      <protection/>
    </xf>
    <xf numFmtId="4" fontId="26" fillId="0" borderId="0" xfId="52" applyNumberFormat="1" applyFont="1" applyAlignment="1" applyProtection="1">
      <alignment horizontal="left" vertical="top" wrapText="1"/>
      <protection/>
    </xf>
    <xf numFmtId="0" fontId="54" fillId="0" borderId="1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4" fontId="30" fillId="0" borderId="0" xfId="52" applyNumberFormat="1" applyFont="1" applyAlignment="1" applyProtection="1">
      <alignment horizontal="center" wrapText="1"/>
      <protection/>
    </xf>
    <xf numFmtId="4" fontId="30" fillId="0" borderId="0" xfId="52" applyNumberFormat="1" applyFont="1" applyAlignment="1" applyProtection="1">
      <alignment horizontal="left" vertical="center" wrapText="1"/>
      <protection/>
    </xf>
    <xf numFmtId="4" fontId="30" fillId="0" borderId="0" xfId="52" applyNumberFormat="1" applyFont="1" applyAlignment="1" applyProtection="1">
      <alignment horizontal="center" vertical="center" wrapText="1"/>
      <protection/>
    </xf>
    <xf numFmtId="0" fontId="0" fillId="0" borderId="0" xfId="0" applyFont="1" applyAlignment="1">
      <alignment horizontal="left" wrapText="1"/>
    </xf>
    <xf numFmtId="0" fontId="0" fillId="0" borderId="0" xfId="0" applyFont="1" applyAlignment="1" applyProtection="1">
      <alignment horizontal="left" vertical="top" wrapText="1"/>
      <protection/>
    </xf>
    <xf numFmtId="0" fontId="53" fillId="0" borderId="0" xfId="0" applyFont="1" applyAlignment="1" applyProtection="1">
      <alignment horizontal="left" vertical="top" wrapText="1"/>
      <protection/>
    </xf>
  </cellXfs>
  <cellStyles count="53">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ntrollér celle" xfId="49"/>
    <cellStyle name="Hyperlink" xfId="50"/>
    <cellStyle name="Neutral" xfId="51"/>
    <cellStyle name="Normal 2" xfId="52"/>
    <cellStyle name="Normal 3" xfId="53"/>
    <cellStyle name="Output" xfId="54"/>
    <cellStyle name="Overskrift 1" xfId="55"/>
    <cellStyle name="Overskrift 2" xfId="56"/>
    <cellStyle name="Overskrift 3" xfId="57"/>
    <cellStyle name="Overskrift 4" xfId="58"/>
    <cellStyle name="Percent" xfId="59"/>
    <cellStyle name="Procent 2" xfId="60"/>
    <cellStyle name="Sammenkædet celle" xfId="61"/>
    <cellStyle name="Titel" xfId="62"/>
    <cellStyle name="Total" xfId="63"/>
    <cellStyle name="Ugyldig"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20</xdr:row>
      <xdr:rowOff>123825</xdr:rowOff>
    </xdr:from>
    <xdr:to>
      <xdr:col>0</xdr:col>
      <xdr:colOff>6524625</xdr:colOff>
      <xdr:row>40</xdr:row>
      <xdr:rowOff>114300</xdr:rowOff>
    </xdr:to>
    <xdr:pic>
      <xdr:nvPicPr>
        <xdr:cNvPr id="1" name="Billede 1"/>
        <xdr:cNvPicPr preferRelativeResize="1">
          <a:picLocks noChangeAspect="1"/>
        </xdr:cNvPicPr>
      </xdr:nvPicPr>
      <xdr:blipFill>
        <a:blip r:embed="rId1"/>
        <a:stretch>
          <a:fillRect/>
        </a:stretch>
      </xdr:blipFill>
      <xdr:spPr>
        <a:xfrm>
          <a:off x="57150" y="6505575"/>
          <a:ext cx="6467475" cy="3571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57"/>
  <sheetViews>
    <sheetView zoomScalePageLayoutView="0" workbookViewId="0" topLeftCell="A1">
      <selection activeCell="A48" sqref="A48"/>
    </sheetView>
  </sheetViews>
  <sheetFormatPr defaultColWidth="9.00390625" defaultRowHeight="14.25"/>
  <cols>
    <col min="1" max="1" width="86.00390625" style="0" customWidth="1"/>
  </cols>
  <sheetData>
    <row r="1" ht="18">
      <c r="A1" s="1" t="s">
        <v>100</v>
      </c>
    </row>
    <row r="3" ht="42.75">
      <c r="A3" s="16" t="s">
        <v>112</v>
      </c>
    </row>
    <row r="4" ht="42.75">
      <c r="A4" s="16" t="s">
        <v>105</v>
      </c>
    </row>
    <row r="5" ht="85.5" customHeight="1">
      <c r="A5" s="16" t="s">
        <v>113</v>
      </c>
    </row>
    <row r="6" ht="14.25">
      <c r="A6" s="16"/>
    </row>
    <row r="7" ht="14.25">
      <c r="A7" s="17" t="s">
        <v>26</v>
      </c>
    </row>
    <row r="8" ht="14.25">
      <c r="A8" s="18" t="s">
        <v>31</v>
      </c>
    </row>
    <row r="9" ht="14.25">
      <c r="A9" s="16"/>
    </row>
    <row r="10" ht="14.25">
      <c r="A10" s="16"/>
    </row>
    <row r="11" ht="14.25">
      <c r="A11" s="16"/>
    </row>
    <row r="12" ht="14.25">
      <c r="A12" s="20" t="s">
        <v>101</v>
      </c>
    </row>
    <row r="13" ht="14.25">
      <c r="A13" s="83" t="s">
        <v>27</v>
      </c>
    </row>
    <row r="14" ht="14.25">
      <c r="A14" s="19" t="s">
        <v>33</v>
      </c>
    </row>
    <row r="15" ht="14.25">
      <c r="A15" s="83" t="s">
        <v>28</v>
      </c>
    </row>
    <row r="16" ht="28.5">
      <c r="A16" s="19" t="s">
        <v>103</v>
      </c>
    </row>
    <row r="17" ht="14.25">
      <c r="A17" s="83" t="s">
        <v>29</v>
      </c>
    </row>
    <row r="18" ht="42.75">
      <c r="A18" s="19" t="s">
        <v>34</v>
      </c>
    </row>
    <row r="19" ht="14.25">
      <c r="A19" s="83" t="s">
        <v>115</v>
      </c>
    </row>
    <row r="20" ht="57">
      <c r="A20" s="19" t="s">
        <v>122</v>
      </c>
    </row>
    <row r="21" ht="14.25">
      <c r="A21" s="16"/>
    </row>
    <row r="22" ht="14.25">
      <c r="A22" s="16"/>
    </row>
    <row r="23" ht="14.25">
      <c r="A23" s="16"/>
    </row>
    <row r="24" ht="14.25">
      <c r="A24" s="16"/>
    </row>
    <row r="25" ht="14.25">
      <c r="A25" s="16"/>
    </row>
    <row r="26" ht="14.25">
      <c r="A26" s="16"/>
    </row>
    <row r="27" ht="11.25" customHeight="1">
      <c r="A27" s="16"/>
    </row>
    <row r="28" ht="14.25">
      <c r="A28" s="16"/>
    </row>
    <row r="29" ht="14.25">
      <c r="A29" s="16"/>
    </row>
    <row r="30" ht="14.25">
      <c r="A30" s="16"/>
    </row>
    <row r="31" ht="14.25">
      <c r="A31" s="16"/>
    </row>
    <row r="32" ht="14.25">
      <c r="A32" s="16"/>
    </row>
    <row r="33" ht="14.25">
      <c r="A33" s="16"/>
    </row>
    <row r="34" ht="14.25">
      <c r="A34" s="16"/>
    </row>
    <row r="35" ht="14.25">
      <c r="A35" s="16"/>
    </row>
    <row r="36" ht="14.25">
      <c r="A36" s="16"/>
    </row>
    <row r="37" ht="14.25">
      <c r="A37" s="16"/>
    </row>
    <row r="38" ht="14.25">
      <c r="A38" s="16"/>
    </row>
    <row r="39" ht="14.25">
      <c r="A39" s="16"/>
    </row>
    <row r="40" ht="14.25">
      <c r="A40" s="16"/>
    </row>
    <row r="41" ht="14.25">
      <c r="A41" s="16"/>
    </row>
    <row r="42" ht="14.25">
      <c r="A42" s="16"/>
    </row>
    <row r="43" ht="28.5">
      <c r="A43" s="16" t="s">
        <v>114</v>
      </c>
    </row>
    <row r="44" ht="14.25">
      <c r="A44" s="16"/>
    </row>
    <row r="45" ht="28.5">
      <c r="A45" s="16" t="s">
        <v>116</v>
      </c>
    </row>
    <row r="46" ht="42.75">
      <c r="A46" s="16" t="s">
        <v>35</v>
      </c>
    </row>
    <row r="47" ht="14.25">
      <c r="A47" s="16"/>
    </row>
    <row r="48" ht="28.5">
      <c r="A48" s="16" t="s">
        <v>32</v>
      </c>
    </row>
    <row r="49" ht="14.25">
      <c r="A49" s="16" t="s">
        <v>106</v>
      </c>
    </row>
    <row r="50" ht="14.25">
      <c r="A50" s="16"/>
    </row>
    <row r="51" ht="14.25">
      <c r="A51" s="16" t="s">
        <v>30</v>
      </c>
    </row>
    <row r="52" ht="14.25">
      <c r="A52" s="72" t="s">
        <v>77</v>
      </c>
    </row>
    <row r="53" ht="14.25">
      <c r="A53" s="16"/>
    </row>
    <row r="54" ht="14.25">
      <c r="A54" s="16"/>
    </row>
    <row r="55" ht="14.25">
      <c r="A55" s="16"/>
    </row>
    <row r="56" ht="14.25">
      <c r="A56" s="16"/>
    </row>
    <row r="57" ht="14.25">
      <c r="A57" s="16"/>
    </row>
  </sheetData>
  <sheetProtection formatCells="0"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headerFooter>
    <oddFooter xml:space="preserve">&amp;CLandsforeningen af Menighedsråd 
Eksempel på beregning af momsfradrag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H17"/>
  <sheetViews>
    <sheetView zoomScalePageLayoutView="0" workbookViewId="0" topLeftCell="A1">
      <selection activeCell="B15" sqref="B15"/>
    </sheetView>
  </sheetViews>
  <sheetFormatPr defaultColWidth="9.00390625" defaultRowHeight="14.25"/>
  <cols>
    <col min="1" max="1" width="1.625" style="0" customWidth="1"/>
    <col min="2" max="2" width="34.50390625" style="0" customWidth="1"/>
    <col min="3" max="3" width="13.50390625" style="0" customWidth="1"/>
    <col min="4" max="4" width="1.625" style="0" customWidth="1"/>
    <col min="5" max="5" width="12.625" style="0" customWidth="1"/>
    <col min="6" max="6" width="1.625" style="0" customWidth="1"/>
    <col min="7" max="7" width="12.625" style="0" customWidth="1"/>
  </cols>
  <sheetData>
    <row r="1" ht="18">
      <c r="B1" s="1" t="s">
        <v>104</v>
      </c>
    </row>
    <row r="3" spans="2:3" ht="28.5">
      <c r="B3" s="12" t="s">
        <v>22</v>
      </c>
      <c r="C3" s="13" t="s">
        <v>23</v>
      </c>
    </row>
    <row r="4" spans="2:5" ht="14.25">
      <c r="B4" s="14" t="str">
        <f>IF('Kirkegården (Metode A)'!C6="ja",B9,B10)</f>
        <v>Kirkegården (Metode C anvendt)</v>
      </c>
      <c r="C4" s="15" t="e">
        <f>IF('Kirkegården (Metode A)'!C6="ja",'Kirkegården (Metode A)'!C26*Opsamling!C8,'Kirkegården (Metode A)'!C26)</f>
        <v>#VALUE!</v>
      </c>
      <c r="E4" s="57" t="s">
        <v>85</v>
      </c>
    </row>
    <row r="5" spans="2:3" ht="14.25">
      <c r="B5" s="14"/>
      <c r="C5" s="15">
        <f>_xlfn.IFERROR(IF((#REF!+#REF!)&gt;0,IF(#REF!="ja",#REF!,#REF!),""),"")</f>
      </c>
    </row>
    <row r="6" ht="14.25">
      <c r="C6" s="11"/>
    </row>
    <row r="7" spans="2:8" ht="29.25" customHeight="1">
      <c r="B7" s="88" t="s">
        <v>120</v>
      </c>
      <c r="C7" s="88"/>
      <c r="D7" s="88"/>
      <c r="E7" s="88"/>
      <c r="F7" s="88"/>
      <c r="G7" s="88"/>
      <c r="H7" s="88"/>
    </row>
    <row r="8" spans="2:3" ht="42.75">
      <c r="B8" s="86" t="s">
        <v>117</v>
      </c>
      <c r="C8" s="15">
        <f>'Metode B'!D60</f>
      </c>
    </row>
    <row r="9" spans="2:3" ht="14.25">
      <c r="B9" s="87" t="s">
        <v>118</v>
      </c>
      <c r="C9" s="11"/>
    </row>
    <row r="10" spans="2:3" ht="14.25">
      <c r="B10" s="87" t="s">
        <v>119</v>
      </c>
      <c r="C10" s="11"/>
    </row>
    <row r="11" ht="14.25">
      <c r="C11" s="11"/>
    </row>
    <row r="12" ht="14.25">
      <c r="C12" s="11"/>
    </row>
    <row r="13" ht="14.25">
      <c r="C13" s="11"/>
    </row>
    <row r="14" ht="14.25">
      <c r="C14" s="11"/>
    </row>
    <row r="15" ht="14.25">
      <c r="C15" s="11"/>
    </row>
    <row r="16" ht="14.25">
      <c r="C16" s="11"/>
    </row>
    <row r="17" ht="14.25">
      <c r="C17" s="11"/>
    </row>
  </sheetData>
  <sheetProtection formatCells="0" insertRows="0"/>
  <mergeCells count="1">
    <mergeCell ref="B7:H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headerFooter>
    <oddFooter xml:space="preserve">&amp;CLandsforeningen af Menighedsråd 
Eksempel på beregning af momsfradrag </oddFooter>
  </headerFooter>
</worksheet>
</file>

<file path=xl/worksheets/sheet3.xml><?xml version="1.0" encoding="utf-8"?>
<worksheet xmlns="http://schemas.openxmlformats.org/spreadsheetml/2006/main" xmlns:r="http://schemas.openxmlformats.org/officeDocument/2006/relationships">
  <dimension ref="A1:I89"/>
  <sheetViews>
    <sheetView zoomScale="115" zoomScaleNormal="115" workbookViewId="0" topLeftCell="B35">
      <selection activeCell="E59" sqref="E59"/>
    </sheetView>
  </sheetViews>
  <sheetFormatPr defaultColWidth="9.00390625" defaultRowHeight="14.25"/>
  <cols>
    <col min="1" max="1" width="3.25390625" style="2" hidden="1" customWidth="1"/>
    <col min="2" max="2" width="9.375" style="2" customWidth="1"/>
    <col min="3" max="3" width="54.875" style="2" customWidth="1"/>
    <col min="4" max="6" width="12.625" style="2" customWidth="1"/>
    <col min="7" max="16384" width="9.00390625" style="2" customWidth="1"/>
  </cols>
  <sheetData>
    <row r="1" spans="1:6" ht="18">
      <c r="A1" s="25"/>
      <c r="B1" s="25"/>
      <c r="C1" s="26" t="s">
        <v>5</v>
      </c>
      <c r="D1" s="27"/>
      <c r="E1" s="27"/>
      <c r="F1" s="25"/>
    </row>
    <row r="2" spans="1:6" ht="18">
      <c r="A2" s="25"/>
      <c r="B2" s="25"/>
      <c r="C2" s="26" t="s">
        <v>4</v>
      </c>
      <c r="D2" s="27"/>
      <c r="E2" s="27"/>
      <c r="F2" s="25"/>
    </row>
    <row r="3" spans="1:6" ht="9.75" customHeight="1">
      <c r="A3" s="25"/>
      <c r="B3" s="25"/>
      <c r="C3" s="26"/>
      <c r="D3" s="27"/>
      <c r="E3" s="27"/>
      <c r="F3" s="25"/>
    </row>
    <row r="4" spans="1:6" ht="15.75">
      <c r="A4" s="25"/>
      <c r="B4" s="25"/>
      <c r="C4" s="28" t="s">
        <v>17</v>
      </c>
      <c r="D4" s="27"/>
      <c r="E4" s="27"/>
      <c r="F4" s="25"/>
    </row>
    <row r="5" spans="1:6" ht="7.5" customHeight="1">
      <c r="A5" s="25"/>
      <c r="B5" s="25"/>
      <c r="C5" s="29"/>
      <c r="D5" s="27"/>
      <c r="E5" s="27"/>
      <c r="F5" s="25"/>
    </row>
    <row r="6" spans="1:6" ht="14.25">
      <c r="A6" s="25"/>
      <c r="B6" s="25"/>
      <c r="C6" s="29" t="s">
        <v>7</v>
      </c>
      <c r="D6" s="30"/>
      <c r="E6" s="30"/>
      <c r="F6" s="25"/>
    </row>
    <row r="7" spans="1:6" ht="14.25" hidden="1">
      <c r="A7" s="25"/>
      <c r="B7" s="25"/>
      <c r="C7" s="29" t="s">
        <v>8</v>
      </c>
      <c r="D7" s="30"/>
      <c r="E7" s="30"/>
      <c r="F7" s="25"/>
    </row>
    <row r="8" spans="1:6" ht="42.75" customHeight="1">
      <c r="A8" s="25"/>
      <c r="B8" s="93" t="s">
        <v>49</v>
      </c>
      <c r="C8" s="93"/>
      <c r="D8" s="97" t="s">
        <v>6</v>
      </c>
      <c r="E8" s="97"/>
      <c r="F8" s="95" t="s">
        <v>37</v>
      </c>
    </row>
    <row r="9" spans="1:6" ht="14.25">
      <c r="A9" s="25"/>
      <c r="B9" s="94"/>
      <c r="C9" s="94"/>
      <c r="D9" s="31" t="s">
        <v>0</v>
      </c>
      <c r="E9" s="31" t="s">
        <v>1</v>
      </c>
      <c r="F9" s="95"/>
    </row>
    <row r="10" spans="1:6" ht="14.25">
      <c r="A10" s="25"/>
      <c r="B10" s="37" t="s">
        <v>41</v>
      </c>
      <c r="C10" s="32" t="s">
        <v>25</v>
      </c>
      <c r="D10" s="31" t="s">
        <v>2</v>
      </c>
      <c r="E10" s="31" t="s">
        <v>36</v>
      </c>
      <c r="F10" s="95"/>
    </row>
    <row r="11" spans="1:6" ht="14.25">
      <c r="A11" s="25"/>
      <c r="B11" s="54">
        <v>115010</v>
      </c>
      <c r="C11" s="24" t="s">
        <v>54</v>
      </c>
      <c r="D11" s="3"/>
      <c r="E11" s="4">
        <v>0</v>
      </c>
      <c r="F11" s="3"/>
    </row>
    <row r="12" spans="1:6" ht="14.25">
      <c r="A12" s="25"/>
      <c r="B12" s="54">
        <v>115020</v>
      </c>
      <c r="C12" s="24" t="s">
        <v>55</v>
      </c>
      <c r="D12" s="3"/>
      <c r="E12" s="4">
        <v>0</v>
      </c>
      <c r="F12" s="3"/>
    </row>
    <row r="13" spans="1:6" ht="14.25">
      <c r="A13" s="25"/>
      <c r="B13" s="66">
        <v>116010</v>
      </c>
      <c r="C13" s="67" t="s">
        <v>42</v>
      </c>
      <c r="D13" s="3"/>
      <c r="E13" s="4">
        <v>0</v>
      </c>
      <c r="F13" s="3"/>
    </row>
    <row r="14" spans="1:6" ht="14.25">
      <c r="A14" s="25" t="s">
        <v>48</v>
      </c>
      <c r="B14" s="54">
        <v>116020</v>
      </c>
      <c r="C14" s="24" t="s">
        <v>56</v>
      </c>
      <c r="D14" s="3"/>
      <c r="E14" s="4">
        <v>0</v>
      </c>
      <c r="F14" s="3"/>
    </row>
    <row r="15" spans="1:8" s="62" customFormat="1" ht="14.25">
      <c r="A15" s="58" t="s">
        <v>48</v>
      </c>
      <c r="B15" s="54">
        <v>116020</v>
      </c>
      <c r="C15" s="24" t="s">
        <v>57</v>
      </c>
      <c r="D15" s="9">
        <v>0</v>
      </c>
      <c r="E15" s="68"/>
      <c r="F15" s="68"/>
      <c r="H15" s="24"/>
    </row>
    <row r="16" spans="1:6" ht="14.25">
      <c r="A16" s="25"/>
      <c r="B16" s="69">
        <v>116030</v>
      </c>
      <c r="C16" s="70" t="s">
        <v>43</v>
      </c>
      <c r="D16" s="3"/>
      <c r="E16" s="4">
        <v>0</v>
      </c>
      <c r="F16" s="3"/>
    </row>
    <row r="17" spans="1:6" ht="14.25">
      <c r="A17" s="25"/>
      <c r="B17" s="69">
        <v>116030</v>
      </c>
      <c r="C17" s="70" t="s">
        <v>43</v>
      </c>
      <c r="D17" s="9">
        <v>0</v>
      </c>
      <c r="E17" s="68"/>
      <c r="F17" s="3"/>
    </row>
    <row r="18" spans="1:6" ht="14.25">
      <c r="A18" s="25"/>
      <c r="B18" s="69">
        <v>116040</v>
      </c>
      <c r="C18" s="70" t="s">
        <v>10</v>
      </c>
      <c r="D18" s="3"/>
      <c r="E18" s="4">
        <v>0</v>
      </c>
      <c r="F18" s="3"/>
    </row>
    <row r="19" spans="1:6" ht="14.25">
      <c r="A19" s="25"/>
      <c r="B19" s="69">
        <v>116040</v>
      </c>
      <c r="C19" s="70" t="s">
        <v>10</v>
      </c>
      <c r="D19" s="9">
        <v>0</v>
      </c>
      <c r="E19" s="68"/>
      <c r="F19" s="3"/>
    </row>
    <row r="20" spans="1:9" ht="14.25">
      <c r="A20" s="25"/>
      <c r="B20" s="54">
        <v>116050</v>
      </c>
      <c r="C20" s="24" t="s">
        <v>58</v>
      </c>
      <c r="D20" s="3"/>
      <c r="E20" s="4">
        <v>0</v>
      </c>
      <c r="F20" s="3"/>
      <c r="I20" s="8"/>
    </row>
    <row r="21" spans="1:6" ht="14.25">
      <c r="A21" s="25"/>
      <c r="B21" s="25">
        <v>118010</v>
      </c>
      <c r="C21" s="24" t="s">
        <v>59</v>
      </c>
      <c r="D21" s="4">
        <v>0</v>
      </c>
      <c r="E21" s="3"/>
      <c r="F21" s="22"/>
    </row>
    <row r="22" spans="1:6" ht="14.25">
      <c r="A22" s="25"/>
      <c r="B22" s="25">
        <v>118011</v>
      </c>
      <c r="C22" s="24" t="s">
        <v>78</v>
      </c>
      <c r="D22" s="3"/>
      <c r="E22" s="3"/>
      <c r="F22" s="22">
        <f>-D21</f>
        <v>0</v>
      </c>
    </row>
    <row r="23" spans="1:6" ht="14.25">
      <c r="A23" s="25"/>
      <c r="B23" s="25">
        <v>118012</v>
      </c>
      <c r="C23" s="24" t="s">
        <v>53</v>
      </c>
      <c r="D23" s="3"/>
      <c r="E23" s="3"/>
      <c r="F23" s="4">
        <v>0</v>
      </c>
    </row>
    <row r="24" spans="1:6" ht="14.25">
      <c r="A24" s="25"/>
      <c r="B24" s="25">
        <v>118020</v>
      </c>
      <c r="C24" s="24" t="s">
        <v>60</v>
      </c>
      <c r="D24" s="3"/>
      <c r="E24" s="3"/>
      <c r="F24" s="21">
        <v>0</v>
      </c>
    </row>
    <row r="25" spans="1:6" ht="14.25">
      <c r="A25" s="25"/>
      <c r="B25" s="25">
        <v>118025</v>
      </c>
      <c r="C25" s="24" t="s">
        <v>61</v>
      </c>
      <c r="D25" s="4">
        <v>0</v>
      </c>
      <c r="E25" s="3"/>
      <c r="F25" s="22"/>
    </row>
    <row r="26" spans="1:6" ht="14.25">
      <c r="A26" s="25"/>
      <c r="B26" s="25">
        <v>118030</v>
      </c>
      <c r="C26" s="24" t="s">
        <v>62</v>
      </c>
      <c r="D26" s="3"/>
      <c r="E26" s="3"/>
      <c r="F26" s="21">
        <v>0</v>
      </c>
    </row>
    <row r="27" spans="1:6" ht="14.25">
      <c r="A27" s="25"/>
      <c r="B27" s="25">
        <v>118035</v>
      </c>
      <c r="C27" s="24" t="s">
        <v>63</v>
      </c>
      <c r="D27" s="4">
        <v>0</v>
      </c>
      <c r="E27" s="3"/>
      <c r="F27" s="22"/>
    </row>
    <row r="28" spans="1:6" ht="14.25">
      <c r="A28" s="25"/>
      <c r="B28" s="25">
        <v>118040</v>
      </c>
      <c r="C28" s="24" t="s">
        <v>64</v>
      </c>
      <c r="D28" s="3"/>
      <c r="E28" s="3"/>
      <c r="F28" s="21">
        <v>0</v>
      </c>
    </row>
    <row r="29" spans="1:6" ht="14.25">
      <c r="A29" s="25"/>
      <c r="B29" s="25">
        <v>118045</v>
      </c>
      <c r="C29" s="24" t="s">
        <v>65</v>
      </c>
      <c r="D29" s="4">
        <v>0</v>
      </c>
      <c r="E29" s="3"/>
      <c r="F29" s="22"/>
    </row>
    <row r="30" spans="1:6" ht="14.25">
      <c r="A30" s="25"/>
      <c r="B30" s="66">
        <v>118050</v>
      </c>
      <c r="C30" s="71" t="s">
        <v>66</v>
      </c>
      <c r="D30" s="22"/>
      <c r="E30" s="4">
        <v>0</v>
      </c>
      <c r="F30" s="22"/>
    </row>
    <row r="31" spans="1:6" ht="14.25">
      <c r="A31" s="25"/>
      <c r="B31" s="66">
        <v>118050</v>
      </c>
      <c r="C31" s="71" t="s">
        <v>66</v>
      </c>
      <c r="D31" s="4">
        <v>0</v>
      </c>
      <c r="E31" s="22"/>
      <c r="F31" s="22"/>
    </row>
    <row r="32" spans="1:6" ht="14.25">
      <c r="A32" s="25" t="s">
        <v>46</v>
      </c>
      <c r="B32" s="54">
        <v>118055</v>
      </c>
      <c r="C32" s="71" t="s">
        <v>67</v>
      </c>
      <c r="D32" s="3"/>
      <c r="E32" s="4">
        <v>0</v>
      </c>
      <c r="F32" s="22"/>
    </row>
    <row r="33" spans="1:6" ht="14.25">
      <c r="A33" s="25" t="s">
        <v>46</v>
      </c>
      <c r="B33" s="54">
        <v>118055</v>
      </c>
      <c r="C33" s="71" t="s">
        <v>67</v>
      </c>
      <c r="D33" s="4">
        <v>0</v>
      </c>
      <c r="E33" s="3"/>
      <c r="F33" s="21">
        <v>0</v>
      </c>
    </row>
    <row r="34" spans="1:6" ht="14.25">
      <c r="A34" s="25"/>
      <c r="B34" s="54">
        <v>118060</v>
      </c>
      <c r="C34" s="24" t="s">
        <v>68</v>
      </c>
      <c r="D34" s="3"/>
      <c r="E34" s="4">
        <v>0</v>
      </c>
      <c r="F34" s="3"/>
    </row>
    <row r="35" spans="1:6" ht="14.25">
      <c r="A35" s="25"/>
      <c r="B35" s="54">
        <v>118060</v>
      </c>
      <c r="C35" s="24" t="s">
        <v>68</v>
      </c>
      <c r="D35" s="4">
        <v>0</v>
      </c>
      <c r="E35" s="3"/>
      <c r="F35" s="3"/>
    </row>
    <row r="36" spans="1:6" ht="14.25">
      <c r="A36" s="25"/>
      <c r="B36" s="54">
        <v>118065</v>
      </c>
      <c r="C36" s="34" t="s">
        <v>69</v>
      </c>
      <c r="D36" s="3"/>
      <c r="E36" s="3"/>
      <c r="F36" s="23">
        <v>0</v>
      </c>
    </row>
    <row r="37" spans="1:6" ht="14.25">
      <c r="A37" s="25"/>
      <c r="B37" s="25">
        <v>118070</v>
      </c>
      <c r="C37" s="24" t="s">
        <v>70</v>
      </c>
      <c r="D37" s="4">
        <v>0</v>
      </c>
      <c r="E37" s="3"/>
      <c r="F37" s="3"/>
    </row>
    <row r="38" spans="1:6" ht="14.25">
      <c r="A38" s="25" t="s">
        <v>47</v>
      </c>
      <c r="B38" s="54">
        <v>118075</v>
      </c>
      <c r="C38" s="24" t="s">
        <v>71</v>
      </c>
      <c r="D38" s="22"/>
      <c r="E38" s="4">
        <v>0</v>
      </c>
      <c r="F38" s="22"/>
    </row>
    <row r="39" spans="1:6" ht="14.25">
      <c r="A39" s="25" t="s">
        <v>47</v>
      </c>
      <c r="B39" s="54">
        <v>118075</v>
      </c>
      <c r="C39" s="24" t="s">
        <v>71</v>
      </c>
      <c r="D39" s="23"/>
      <c r="E39" s="22"/>
      <c r="F39" s="22"/>
    </row>
    <row r="40" spans="1:6" ht="14.25">
      <c r="A40" s="25"/>
      <c r="B40" s="54">
        <v>118080</v>
      </c>
      <c r="C40" s="33" t="s">
        <v>72</v>
      </c>
      <c r="D40" s="3"/>
      <c r="E40" s="23">
        <v>0</v>
      </c>
      <c r="F40" s="22"/>
    </row>
    <row r="41" spans="1:6" ht="14.25">
      <c r="A41" s="25"/>
      <c r="B41" s="54">
        <v>118085</v>
      </c>
      <c r="C41" s="71" t="s">
        <v>50</v>
      </c>
      <c r="D41" s="3"/>
      <c r="E41" s="4">
        <v>0</v>
      </c>
      <c r="F41" s="22"/>
    </row>
    <row r="42" spans="1:6" ht="14.25">
      <c r="A42" s="25"/>
      <c r="B42" s="54">
        <v>118085</v>
      </c>
      <c r="C42" s="71" t="s">
        <v>50</v>
      </c>
      <c r="D42" s="4">
        <v>0</v>
      </c>
      <c r="E42" s="3"/>
      <c r="F42" s="3"/>
    </row>
    <row r="43" spans="1:6" ht="14.25">
      <c r="A43" s="25"/>
      <c r="B43" s="25"/>
      <c r="C43" s="35" t="s">
        <v>76</v>
      </c>
      <c r="D43" s="7"/>
      <c r="E43" s="7"/>
      <c r="F43" s="7"/>
    </row>
    <row r="44" spans="1:6" ht="14.25">
      <c r="A44" s="25"/>
      <c r="B44" s="54" t="s">
        <v>74</v>
      </c>
      <c r="C44" s="5" t="s">
        <v>9</v>
      </c>
      <c r="D44" s="6"/>
      <c r="E44" s="6"/>
      <c r="F44" s="6"/>
    </row>
    <row r="45" spans="1:6" ht="14.25">
      <c r="A45" s="25"/>
      <c r="B45" s="54" t="s">
        <v>74</v>
      </c>
      <c r="C45" s="5" t="s">
        <v>73</v>
      </c>
      <c r="D45" s="6"/>
      <c r="E45" s="6"/>
      <c r="F45" s="6"/>
    </row>
    <row r="46" spans="1:6" ht="14.25">
      <c r="A46" s="25"/>
      <c r="B46" s="48"/>
      <c r="C46" s="5"/>
      <c r="D46" s="6"/>
      <c r="E46" s="6"/>
      <c r="F46" s="6"/>
    </row>
    <row r="47" spans="1:6" ht="14.25">
      <c r="A47" s="25"/>
      <c r="B47" s="25"/>
      <c r="C47" s="5"/>
      <c r="D47" s="6"/>
      <c r="E47" s="6"/>
      <c r="F47" s="6"/>
    </row>
    <row r="48" spans="1:6" ht="14.25">
      <c r="A48" s="25"/>
      <c r="B48" s="25"/>
      <c r="C48" s="5"/>
      <c r="D48" s="6"/>
      <c r="E48" s="6"/>
      <c r="F48" s="6"/>
    </row>
    <row r="49" spans="1:6" ht="14.25">
      <c r="A49" s="25"/>
      <c r="B49" s="48">
        <v>118090</v>
      </c>
      <c r="C49" s="5" t="s">
        <v>52</v>
      </c>
      <c r="D49" s="6"/>
      <c r="E49" s="6"/>
      <c r="F49" s="6"/>
    </row>
    <row r="50" spans="1:6" ht="14.25">
      <c r="A50" s="25"/>
      <c r="B50" s="48">
        <v>119210</v>
      </c>
      <c r="C50" s="5" t="s">
        <v>75</v>
      </c>
      <c r="D50" s="6"/>
      <c r="E50" s="6"/>
      <c r="F50" s="6"/>
    </row>
    <row r="51" spans="1:6" ht="7.5" customHeight="1">
      <c r="A51" s="25"/>
      <c r="B51" s="25"/>
      <c r="C51" s="37"/>
      <c r="D51" s="38"/>
      <c r="E51" s="38"/>
      <c r="F51" s="38"/>
    </row>
    <row r="52" spans="1:6" ht="14.25">
      <c r="A52" s="25"/>
      <c r="B52" s="25"/>
      <c r="C52" s="39" t="s">
        <v>12</v>
      </c>
      <c r="D52" s="40">
        <f>SUM(D11:D50)</f>
        <v>0</v>
      </c>
      <c r="E52" s="40">
        <f>SUM(E11:E50)</f>
        <v>0</v>
      </c>
      <c r="F52" s="40">
        <f>SUM(F11:F50)</f>
        <v>0</v>
      </c>
    </row>
    <row r="53" spans="1:6" ht="7.5" customHeight="1">
      <c r="A53" s="25"/>
      <c r="B53" s="25"/>
      <c r="C53" s="25"/>
      <c r="D53" s="38"/>
      <c r="E53" s="38"/>
      <c r="F53" s="38"/>
    </row>
    <row r="54" spans="1:6" ht="14.25">
      <c r="A54" s="25"/>
      <c r="B54" s="25"/>
      <c r="C54" s="39" t="s">
        <v>3</v>
      </c>
      <c r="D54" s="41">
        <f>SUM(D52:F52)</f>
        <v>0</v>
      </c>
      <c r="E54" s="36"/>
      <c r="F54" s="36"/>
    </row>
    <row r="55" spans="1:6" ht="14.25">
      <c r="A55" s="25"/>
      <c r="B55" s="25"/>
      <c r="C55" s="25"/>
      <c r="D55" s="25"/>
      <c r="E55" s="25"/>
      <c r="F55" s="25"/>
    </row>
    <row r="56" spans="1:6" ht="30.75" customHeight="1">
      <c r="A56" s="25"/>
      <c r="B56" s="25"/>
      <c r="C56" s="96" t="s">
        <v>11</v>
      </c>
      <c r="D56" s="96"/>
      <c r="E56" s="96"/>
      <c r="F56" s="96"/>
    </row>
    <row r="57" spans="1:6" ht="7.5" customHeight="1">
      <c r="A57" s="25"/>
      <c r="B57" s="25"/>
      <c r="C57" s="42" t="s">
        <v>13</v>
      </c>
      <c r="D57" s="42">
        <f>_xlfn.IFERROR(D52/(D52+E52),"")</f>
      </c>
      <c r="E57" s="25"/>
      <c r="F57" s="25"/>
    </row>
    <row r="58" spans="1:6" ht="14.25">
      <c r="A58" s="25"/>
      <c r="B58" s="25"/>
      <c r="C58" s="43" t="s">
        <v>15</v>
      </c>
      <c r="D58" s="44">
        <f>D57</f>
      </c>
      <c r="E58" s="25"/>
      <c r="F58" s="25"/>
    </row>
    <row r="59" spans="1:6" ht="14.25">
      <c r="A59" s="25"/>
      <c r="B59" s="25"/>
      <c r="C59" s="42" t="s">
        <v>14</v>
      </c>
      <c r="D59" s="42" t="e">
        <f>ROUNDUP(D57,2)</f>
        <v>#VALUE!</v>
      </c>
      <c r="E59" s="25"/>
      <c r="F59" s="25"/>
    </row>
    <row r="60" spans="1:6" ht="14.25">
      <c r="A60" s="25"/>
      <c r="B60" s="25"/>
      <c r="C60" s="45" t="s">
        <v>16</v>
      </c>
      <c r="D60" s="46">
        <f>_xlfn.IFERROR(D59,"")</f>
      </c>
      <c r="E60" s="25"/>
      <c r="F60" s="25"/>
    </row>
    <row r="61" spans="1:6" ht="7.5" customHeight="1">
      <c r="A61" s="25"/>
      <c r="B61" s="25"/>
      <c r="C61" s="25"/>
      <c r="D61" s="25"/>
      <c r="E61" s="25"/>
      <c r="F61" s="25"/>
    </row>
    <row r="62" spans="1:6" ht="28.5" customHeight="1">
      <c r="A62" s="25"/>
      <c r="B62" s="25"/>
      <c r="C62" s="92" t="s">
        <v>86</v>
      </c>
      <c r="D62" s="92"/>
      <c r="E62" s="92"/>
      <c r="F62" s="92"/>
    </row>
    <row r="63" spans="1:6" ht="7.5" customHeight="1">
      <c r="A63" s="25"/>
      <c r="B63" s="25"/>
      <c r="C63" s="63"/>
      <c r="D63" s="63"/>
      <c r="E63" s="63"/>
      <c r="F63" s="63"/>
    </row>
    <row r="64" spans="1:6" ht="28.5" customHeight="1">
      <c r="A64" s="25"/>
      <c r="B64" s="25"/>
      <c r="C64" s="92" t="s">
        <v>39</v>
      </c>
      <c r="D64" s="92"/>
      <c r="E64" s="92"/>
      <c r="F64" s="92"/>
    </row>
    <row r="65" spans="1:6" ht="43.5" customHeight="1">
      <c r="A65" s="25"/>
      <c r="B65" s="25"/>
      <c r="C65" s="92" t="s">
        <v>38</v>
      </c>
      <c r="D65" s="92"/>
      <c r="E65" s="92"/>
      <c r="F65" s="92"/>
    </row>
    <row r="66" spans="1:6" ht="7.5" customHeight="1">
      <c r="A66" s="25"/>
      <c r="B66" s="25"/>
      <c r="C66" s="64"/>
      <c r="D66" s="64"/>
      <c r="E66" s="64"/>
      <c r="F66" s="64"/>
    </row>
    <row r="67" spans="1:6" ht="14.25">
      <c r="A67" s="25"/>
      <c r="B67" s="25"/>
      <c r="C67" s="98" t="s">
        <v>84</v>
      </c>
      <c r="D67" s="98"/>
      <c r="E67" s="98"/>
      <c r="F67" s="98"/>
    </row>
    <row r="68" spans="1:6" ht="14.25">
      <c r="A68" s="25"/>
      <c r="B68" s="25"/>
      <c r="C68" s="25"/>
      <c r="D68" s="25"/>
      <c r="E68" s="25"/>
      <c r="F68" s="25"/>
    </row>
    <row r="69" spans="1:6" ht="14.25">
      <c r="A69" s="25"/>
      <c r="B69" s="89" t="s">
        <v>81</v>
      </c>
      <c r="C69" s="90"/>
      <c r="D69" s="90"/>
      <c r="E69" s="90"/>
      <c r="F69" s="91"/>
    </row>
    <row r="70" spans="1:6" ht="14.25">
      <c r="A70" s="25"/>
      <c r="B70" s="73"/>
      <c r="C70" s="73"/>
      <c r="D70" s="73"/>
      <c r="E70" s="73"/>
      <c r="F70" s="73"/>
    </row>
    <row r="71" spans="3:4" ht="14.25">
      <c r="C71" s="2" t="s">
        <v>82</v>
      </c>
      <c r="D71" s="61" t="s">
        <v>51</v>
      </c>
    </row>
    <row r="72" spans="3:4" ht="14.25">
      <c r="C72" s="56" t="s">
        <v>87</v>
      </c>
      <c r="D72" s="74">
        <v>0</v>
      </c>
    </row>
    <row r="73" spans="3:4" ht="14.25">
      <c r="C73" s="2" t="s">
        <v>79</v>
      </c>
      <c r="D73" s="55">
        <f>+D54</f>
        <v>0</v>
      </c>
    </row>
    <row r="74" spans="3:4" ht="14.25">
      <c r="C74" s="59" t="s">
        <v>44</v>
      </c>
      <c r="D74" s="60">
        <f>+D72-D73</f>
        <v>0</v>
      </c>
    </row>
    <row r="75" ht="7.5" customHeight="1"/>
    <row r="76" spans="3:4" ht="14.25">
      <c r="C76" s="56" t="s">
        <v>88</v>
      </c>
      <c r="D76" s="74">
        <v>0</v>
      </c>
    </row>
    <row r="77" spans="3:4" ht="14.25">
      <c r="C77" s="2" t="s">
        <v>83</v>
      </c>
      <c r="D77" s="55">
        <f>+D52*0.25</f>
        <v>0</v>
      </c>
    </row>
    <row r="78" spans="3:4" ht="14.25">
      <c r="C78" s="59" t="s">
        <v>44</v>
      </c>
      <c r="D78" s="60">
        <f>+D76-D77</f>
        <v>0</v>
      </c>
    </row>
    <row r="79" spans="3:4" ht="14.25">
      <c r="C79" s="75"/>
      <c r="D79" s="76"/>
    </row>
    <row r="80" ht="14.25">
      <c r="C80" s="2" t="s">
        <v>80</v>
      </c>
    </row>
    <row r="81" ht="14.25">
      <c r="C81" s="2" t="s">
        <v>45</v>
      </c>
    </row>
    <row r="85" ht="28.5" customHeight="1"/>
    <row r="86" ht="28.5" customHeight="1"/>
    <row r="89" spans="4:6" ht="14.25">
      <c r="D89" s="65"/>
      <c r="E89" s="65"/>
      <c r="F89" s="65"/>
    </row>
  </sheetData>
  <sheetProtection insertRows="0"/>
  <protectedRanges>
    <protectedRange sqref="B44:B50" name="Artskontonumre"/>
    <protectedRange sqref="D72" name="Saldooversigt"/>
    <protectedRange sqref="D76" name="eIndkomst"/>
  </protectedRanges>
  <mergeCells count="10">
    <mergeCell ref="B69:F69"/>
    <mergeCell ref="C65:F65"/>
    <mergeCell ref="C64:F64"/>
    <mergeCell ref="B8:C8"/>
    <mergeCell ref="B9:C9"/>
    <mergeCell ref="F8:F10"/>
    <mergeCell ref="C56:F56"/>
    <mergeCell ref="C62:F62"/>
    <mergeCell ref="D8:E8"/>
    <mergeCell ref="C67:F67"/>
  </mergeCells>
  <printOptions/>
  <pageMargins left="0.7086614173228347" right="0.7086614173228347" top="0.7480314960629921" bottom="0.7480314960629921" header="0.31496062992125984" footer="0.31496062992125984"/>
  <pageSetup fitToHeight="2" horizontalDpi="600" verticalDpi="600" orientation="portrait" paperSize="9" scale="78" r:id="rId3"/>
  <headerFooter>
    <oddFooter>&amp;CLandsforeningen af Menighedsråd 
Eksempel på beregning af momsfradrag ]</oddFooter>
  </headerFooter>
  <rowBreaks count="1" manualBreakCount="1">
    <brk id="55" max="255" man="1"/>
  </rowBreaks>
  <ignoredErrors>
    <ignoredError sqref="D52 E52 F52 D54 D60" unlockedFormula="1"/>
    <ignoredError sqref="D59" evalError="1"/>
  </ignoredErrors>
  <legacyDrawing r:id="rId2"/>
</worksheet>
</file>

<file path=xl/worksheets/sheet4.xml><?xml version="1.0" encoding="utf-8"?>
<worksheet xmlns="http://schemas.openxmlformats.org/spreadsheetml/2006/main" xmlns:r="http://schemas.openxmlformats.org/officeDocument/2006/relationships">
  <dimension ref="B1:E28"/>
  <sheetViews>
    <sheetView tabSelected="1" workbookViewId="0" topLeftCell="A1">
      <selection activeCell="C17" sqref="C17"/>
    </sheetView>
  </sheetViews>
  <sheetFormatPr defaultColWidth="9.00390625" defaultRowHeight="14.25"/>
  <cols>
    <col min="1" max="1" width="1.625" style="47" customWidth="1"/>
    <col min="2" max="2" width="54.875" style="47" customWidth="1"/>
    <col min="3" max="3" width="13.125" style="47" customWidth="1"/>
    <col min="4" max="5" width="12.625" style="47" customWidth="1"/>
    <col min="6" max="6" width="9.00390625" style="47" customWidth="1"/>
    <col min="7" max="7" width="9.75390625" style="47" bestFit="1" customWidth="1"/>
    <col min="8" max="8" width="11.125" style="47" bestFit="1" customWidth="1"/>
    <col min="9" max="16384" width="9.00390625" style="47" customWidth="1"/>
  </cols>
  <sheetData>
    <row r="1" spans="2:5" ht="18">
      <c r="B1" s="26" t="s">
        <v>18</v>
      </c>
      <c r="C1" s="27"/>
      <c r="D1" s="27"/>
      <c r="E1" s="25"/>
    </row>
    <row r="2" spans="2:5" ht="18">
      <c r="B2" s="26" t="s">
        <v>99</v>
      </c>
      <c r="C2" s="27"/>
      <c r="D2" s="27"/>
      <c r="E2" s="25"/>
    </row>
    <row r="3" spans="2:5" ht="18">
      <c r="B3" s="26" t="s">
        <v>24</v>
      </c>
      <c r="C3" s="27"/>
      <c r="D3" s="27"/>
      <c r="E3" s="25"/>
    </row>
    <row r="4" spans="2:5" ht="14.25">
      <c r="B4" s="25"/>
      <c r="C4" s="25"/>
      <c r="D4" s="25"/>
      <c r="E4" s="25"/>
    </row>
    <row r="5" spans="2:5" ht="14.25">
      <c r="B5" s="25"/>
      <c r="C5" s="25"/>
      <c r="D5" s="25"/>
      <c r="E5" s="48"/>
    </row>
    <row r="6" spans="2:5" ht="42.75">
      <c r="B6" s="49" t="s">
        <v>40</v>
      </c>
      <c r="C6" s="53" t="s">
        <v>102</v>
      </c>
      <c r="D6" s="25"/>
      <c r="E6" s="10"/>
    </row>
    <row r="7" spans="2:5" ht="14.25">
      <c r="B7" s="50" t="s">
        <v>19</v>
      </c>
      <c r="C7" s="25"/>
      <c r="D7" s="25"/>
      <c r="E7" s="48"/>
    </row>
    <row r="8" spans="2:5" ht="14.25">
      <c r="B8" s="25"/>
      <c r="C8" s="25"/>
      <c r="D8" s="25"/>
      <c r="E8" s="25"/>
    </row>
    <row r="9" spans="2:5" ht="14.25">
      <c r="B9" s="99"/>
      <c r="C9" s="99"/>
      <c r="D9" s="99"/>
      <c r="E9" s="99"/>
    </row>
    <row r="10" spans="2:5" ht="14.25">
      <c r="B10" s="100" t="s">
        <v>91</v>
      </c>
      <c r="C10" s="100"/>
      <c r="D10" s="100"/>
      <c r="E10" s="100"/>
    </row>
    <row r="11" spans="2:5" ht="14.25">
      <c r="B11" s="99" t="s">
        <v>121</v>
      </c>
      <c r="C11" s="99"/>
      <c r="D11" s="99"/>
      <c r="E11" s="99"/>
    </row>
    <row r="12" ht="14.25">
      <c r="B12" s="47" t="s">
        <v>89</v>
      </c>
    </row>
    <row r="13" ht="14.25">
      <c r="B13" s="51" t="s">
        <v>90</v>
      </c>
    </row>
    <row r="14" spans="2:4" ht="15">
      <c r="B14" s="84" t="s">
        <v>107</v>
      </c>
      <c r="C14"/>
      <c r="D14"/>
    </row>
    <row r="15" spans="2:4" ht="14.25">
      <c r="B15"/>
      <c r="C15" s="78"/>
      <c r="D15" s="78"/>
    </row>
    <row r="16" spans="2:4" ht="15">
      <c r="B16" s="77" t="s">
        <v>92</v>
      </c>
      <c r="C16" s="79" t="s">
        <v>93</v>
      </c>
      <c r="D16" s="78"/>
    </row>
    <row r="17" spans="2:4" ht="14.25">
      <c r="B17" t="s">
        <v>94</v>
      </c>
      <c r="C17" s="82">
        <v>0</v>
      </c>
      <c r="D17" s="85" t="s">
        <v>108</v>
      </c>
    </row>
    <row r="18" spans="2:4" ht="14.25">
      <c r="B18" t="s">
        <v>95</v>
      </c>
      <c r="C18" s="82">
        <v>0</v>
      </c>
      <c r="D18" s="85" t="s">
        <v>109</v>
      </c>
    </row>
    <row r="19" spans="2:4" ht="14.25">
      <c r="B19" t="s">
        <v>96</v>
      </c>
      <c r="C19" s="82">
        <v>0</v>
      </c>
      <c r="D19" s="85" t="s">
        <v>109</v>
      </c>
    </row>
    <row r="20" spans="2:4" ht="15">
      <c r="B20" s="77" t="s">
        <v>97</v>
      </c>
      <c r="C20" s="80">
        <f>+SUM(C17:C19)</f>
        <v>0</v>
      </c>
      <c r="D20"/>
    </row>
    <row r="21" spans="2:4" ht="14.25">
      <c r="B21"/>
      <c r="C21" s="78"/>
      <c r="D21"/>
    </row>
    <row r="22" spans="2:4" ht="14.25">
      <c r="B22" s="57" t="s">
        <v>98</v>
      </c>
      <c r="C22" s="81" t="e">
        <f>+C17/(C17-C20)</f>
        <v>#DIV/0!</v>
      </c>
      <c r="D22"/>
    </row>
    <row r="23" spans="2:4" ht="14.25">
      <c r="B23" s="85" t="s">
        <v>110</v>
      </c>
      <c r="C23" s="81"/>
      <c r="D23"/>
    </row>
    <row r="24" spans="2:3" ht="14.25">
      <c r="B24" s="43" t="s">
        <v>21</v>
      </c>
      <c r="C24" s="52" t="e">
        <f>C22</f>
        <v>#DIV/0!</v>
      </c>
    </row>
    <row r="25" spans="2:3" ht="14.25">
      <c r="B25" s="42" t="s">
        <v>14</v>
      </c>
      <c r="C25" s="42" t="e">
        <f>ROUNDUP(C22,2)</f>
        <v>#DIV/0!</v>
      </c>
    </row>
    <row r="26" spans="2:3" ht="14.25">
      <c r="B26" s="45" t="s">
        <v>20</v>
      </c>
      <c r="C26" s="46">
        <f>_xlfn.IFERROR(C25,"")</f>
      </c>
    </row>
    <row r="27" ht="14.25">
      <c r="B27" s="51"/>
    </row>
    <row r="28" spans="2:5" ht="29.25" customHeight="1">
      <c r="B28" s="99" t="s">
        <v>111</v>
      </c>
      <c r="C28" s="99"/>
      <c r="D28" s="99"/>
      <c r="E28" s="99"/>
    </row>
  </sheetData>
  <sheetProtection formatCells="0" insertRows="0"/>
  <mergeCells count="4">
    <mergeCell ref="B9:E9"/>
    <mergeCell ref="B10:E10"/>
    <mergeCell ref="B11:E11"/>
    <mergeCell ref="B28:E28"/>
  </mergeCells>
  <printOptions/>
  <pageMargins left="0.7086614173228347" right="0.7086614173228347" top="0.7480314960629921" bottom="0.7480314960629921" header="0.31496062992125984" footer="0.31496062992125984"/>
  <pageSetup fitToHeight="4" horizontalDpi="600" verticalDpi="600" orientation="portrait" paperSize="9" scale="84" r:id="rId1"/>
  <headerFooter>
    <oddFooter xml:space="preserve">&amp;CLandsforeningen af Menighedsråd 
Eksempel på beregning af momsfradrag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Kirkenettet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Hent Landsforeningens momsberegningsskema her</dc:title>
  <dc:subject/>
  <dc:creator>Landsforeningen af Menighedsråd</dc:creator>
  <cp:keywords/>
  <dc:description/>
  <cp:lastModifiedBy>Margit Christiansen</cp:lastModifiedBy>
  <cp:lastPrinted>2018-02-01T09:34:03Z</cp:lastPrinted>
  <dcterms:created xsi:type="dcterms:W3CDTF">2013-01-09T14:34:57Z</dcterms:created>
  <dcterms:modified xsi:type="dcterms:W3CDTF">2018-02-05T11:55:07Z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0x0101001A74CDCF82FB2A41A7F1DBFB8FAABFBE</vt:lpwstr>
  </property>
  <property fmtid="{D5CDD505-2E9C-101B-9397-08002B2CF9AE}" pid="3" name="_dlc_DocId">
    <vt:lpwstr>2P2CUNC7VY4M-350744996-25</vt:lpwstr>
  </property>
  <property fmtid="{D5CDD505-2E9C-101B-9397-08002B2CF9AE}" pid="4" name="_dlc_DocIdItemGuid">
    <vt:lpwstr>dbbb89da-c06d-480e-8baf-34ee819d79a9</vt:lpwstr>
  </property>
  <property fmtid="{D5CDD505-2E9C-101B-9397-08002B2CF9AE}" pid="5" name="_dlc_DocIdUrl">
    <vt:lpwstr>https://intranet.kirkenettet.dk/Meddelelser/LM/_layouts/15/DocIdRedir.aspx?ID=2P2CUNC7VY4M-350744996-25, 2P2CUNC7VY4M-350744996-25</vt:lpwstr>
  </property>
  <property fmtid="{D5CDD505-2E9C-101B-9397-08002B2CF9AE}" pid="6" name="xd_Signature">
    <vt:lpwstr/>
  </property>
  <property fmtid="{D5CDD505-2E9C-101B-9397-08002B2CF9AE}" pid="7" name="Order">
    <vt:lpwstr>1800.00000000000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Emneord">
    <vt:lpwstr>149;#Økonomi|da251921-9635-4103-a952-3fb02d83cd49</vt:lpwstr>
  </property>
  <property fmtid="{D5CDD505-2E9C-101B-9397-08002B2CF9AE}" pid="12" name="m7275ea1206242fca0b2cc638c6bd689">
    <vt:lpwstr>Økonomi|da251921-9635-4103-a952-3fb02d83cd49</vt:lpwstr>
  </property>
  <property fmtid="{D5CDD505-2E9C-101B-9397-08002B2CF9AE}" pid="13" name="TaxCatchAll">
    <vt:lpwstr>149;#Økonomi|da251921-9635-4103-a952-3fb02d83cd49</vt:lpwstr>
  </property>
  <property fmtid="{D5CDD505-2E9C-101B-9397-08002B2CF9AE}" pid="14" name="KMEmneord">
    <vt:lpwstr/>
  </property>
  <property fmtid="{D5CDD505-2E9C-101B-9397-08002B2CF9AE}" pid="15" name="PublishingExpirationDate">
    <vt:lpwstr/>
  </property>
  <property fmtid="{D5CDD505-2E9C-101B-9397-08002B2CF9AE}" pid="16" name="PublishingStartDate">
    <vt:lpwstr/>
  </property>
</Properties>
</file>